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PPS\_EXTPACK\SCAFPLUS\WEG SEGURIDADE SOCIAL\COMUNICAÇÃO\Incentivo Fiscal\2. Incentivo Fiscal_no 13º Salário\2022\"/>
    </mc:Choice>
  </mc:AlternateContent>
  <xr:revisionPtr revIDLastSave="0" documentId="13_ncr:1_{6AF5D146-8EE5-46DA-BFE3-462BBC820249}" xr6:coauthVersionLast="47" xr6:coauthVersionMax="47" xr10:uidLastSave="{00000000-0000-0000-0000-000000000000}"/>
  <bookViews>
    <workbookView xWindow="23880" yWindow="-120" windowWidth="19440" windowHeight="14880" xr2:uid="{00000000-000D-0000-FFFF-FFFF00000000}"/>
  </bookViews>
  <sheets>
    <sheet name="SIMULAÇÃO IRRF 13º" sheetId="4" r:id="rId1"/>
  </sheets>
  <definedNames>
    <definedName name="_xlnm.Print_Area" localSheetId="0">'SIMULAÇÃO IRRF 13º'!$A$1:$H$39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C9" i="4" l="1"/>
  <c r="C20" i="4" s="1"/>
  <c r="C8" i="4"/>
  <c r="C10" i="4" l="1"/>
  <c r="C17" i="4"/>
  <c r="C18" i="4" l="1"/>
  <c r="C16" i="4"/>
  <c r="C11" i="4"/>
  <c r="C12" i="4" l="1"/>
  <c r="C19" i="4"/>
  <c r="C13" i="4" l="1"/>
  <c r="C28" i="4"/>
  <c r="C21" i="4"/>
  <c r="C32" i="4" l="1"/>
  <c r="C33" i="4" s="1"/>
  <c r="C34" i="4" s="1"/>
  <c r="C22" i="4"/>
  <c r="C23" i="4" l="1"/>
  <c r="C30" i="4" s="1"/>
  <c r="C29" i="4"/>
  <c r="C24" i="4" l="1"/>
  <c r="C36" i="4"/>
</calcChain>
</file>

<file path=xl/sharedStrings.xml><?xml version="1.0" encoding="utf-8"?>
<sst xmlns="http://schemas.openxmlformats.org/spreadsheetml/2006/main" count="40" uniqueCount="29">
  <si>
    <t>Análise após aumento da contribuição:</t>
  </si>
  <si>
    <t>%</t>
  </si>
  <si>
    <t>Situação atual na folha de pagamento do 13º SALÁRIO:</t>
  </si>
  <si>
    <t>PROJEÇÃO após aumento de contribuição no 13º SALÁRIO:</t>
  </si>
  <si>
    <t xml:space="preserve">  Salário Bruto:</t>
  </si>
  <si>
    <t xml:space="preserve">  INSS:</t>
  </si>
  <si>
    <t xml:space="preserve">  Dedução dependentes:</t>
  </si>
  <si>
    <t xml:space="preserve">  Base de cálculo IR:</t>
  </si>
  <si>
    <t xml:space="preserve">  Valor do Imposto de Renda:</t>
  </si>
  <si>
    <t xml:space="preserve">  Valor Líquido:</t>
  </si>
  <si>
    <t xml:space="preserve">  Aumento da contribuição:</t>
  </si>
  <si>
    <t xml:space="preserve">  Redução do Imposto de Renda:</t>
  </si>
  <si>
    <t xml:space="preserve">  Redução real na folha pgto:</t>
  </si>
  <si>
    <t xml:space="preserve">  Contribuição WSS:</t>
  </si>
  <si>
    <t>Quantidade de dependentes de IR:</t>
  </si>
  <si>
    <r>
      <rPr>
        <b/>
        <sz val="8"/>
        <color theme="1"/>
        <rFont val="Calibri"/>
        <family val="2"/>
        <scheme val="minor"/>
      </rPr>
      <t>Novo</t>
    </r>
    <r>
      <rPr>
        <sz val="8"/>
        <color theme="1"/>
        <rFont val="Calibri"/>
        <family val="2"/>
        <scheme val="minor"/>
      </rPr>
      <t xml:space="preserve"> percentual total de contribuição à WSS:</t>
    </r>
  </si>
  <si>
    <t>(Limitado à 30%)</t>
  </si>
  <si>
    <t>Percentual total de contribuição à WSS:</t>
  </si>
  <si>
    <t xml:space="preserve"> A tributação do Imposto de Renda ocorrerá somente quando do recebimento do Benefício ou do Resgate pagos pela WSS.</t>
  </si>
  <si>
    <r>
      <t xml:space="preserve">  Pensão Alimentícia</t>
    </r>
    <r>
      <rPr>
        <sz val="8"/>
        <color theme="1"/>
        <rFont val="Calibri"/>
        <family val="2"/>
        <scheme val="minor"/>
      </rPr>
      <t xml:space="preserve"> (se houver)</t>
    </r>
    <r>
      <rPr>
        <sz val="10"/>
        <color theme="1"/>
        <rFont val="Calibri"/>
        <family val="2"/>
        <scheme val="minor"/>
      </rPr>
      <t>:</t>
    </r>
  </si>
  <si>
    <t>Percentual líquido na folha</t>
  </si>
  <si>
    <t>(B)</t>
  </si>
  <si>
    <t>(A)</t>
  </si>
  <si>
    <t xml:space="preserve">  Valor a mais na conta Participante:</t>
  </si>
  <si>
    <t xml:space="preserve">  Valor a mais na conta Patrocinadora do Participante:</t>
  </si>
  <si>
    <t xml:space="preserve">  TOTAL do crédito na Conta do Participante:</t>
  </si>
  <si>
    <t xml:space="preserve">  Percentual ganho na operação (B/A):</t>
  </si>
  <si>
    <t>Refere-se a tabela do INSS, limitado ao teto de R$ 7.087,22.</t>
  </si>
  <si>
    <t>CÁLCULO DO IMPOSTO DE RENDA EXCLUSIVO NA FONTE - SIMULAÇÃO NO 13º SALÁRIO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</si>
</sst>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3" formatCode="_-* #,##0.00_-;\-* #,##0.00_-;_-* &quot;-&quot;??_-;_-@_-"/>
    <numFmt numFmtId="164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252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34411B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7" fontId="9" fillId="3" borderId="1" xfId="1" applyNumberFormat="1" applyFont="1" applyFill="1" applyBorder="1" applyAlignment="1" applyProtection="1">
      <alignment vertical="center"/>
      <protection locked="0"/>
    </xf>
    <xf numFmtId="10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7" fontId="8" fillId="0" borderId="1" xfId="1" applyNumberFormat="1" applyFont="1" applyFill="1" applyBorder="1" applyAlignment="1" applyProtection="1">
      <alignment horizontal="right" vertical="center"/>
    </xf>
    <xf numFmtId="7" fontId="8" fillId="0" borderId="1" xfId="1" applyNumberFormat="1" applyFont="1" applyBorder="1" applyAlignment="1" applyProtection="1">
      <alignment vertical="center"/>
    </xf>
    <xf numFmtId="7" fontId="8" fillId="0" borderId="3" xfId="1" applyNumberFormat="1" applyFont="1" applyBorder="1" applyAlignment="1" applyProtection="1">
      <alignment vertical="center"/>
    </xf>
    <xf numFmtId="7" fontId="8" fillId="0" borderId="2" xfId="1" applyNumberFormat="1" applyFont="1" applyFill="1" applyBorder="1" applyAlignment="1" applyProtection="1">
      <alignment vertical="center"/>
    </xf>
    <xf numFmtId="7" fontId="9" fillId="9" borderId="1" xfId="1" applyNumberFormat="1" applyFont="1" applyFill="1" applyBorder="1" applyAlignment="1" applyProtection="1">
      <alignment horizontal="right" vertical="center"/>
    </xf>
    <xf numFmtId="164" fontId="6" fillId="4" borderId="0" xfId="1" applyNumberFormat="1" applyFont="1" applyFill="1" applyAlignment="1" applyProtection="1">
      <alignment vertical="center"/>
    </xf>
    <xf numFmtId="7" fontId="9" fillId="0" borderId="1" xfId="1" applyNumberFormat="1" applyFont="1" applyFill="1" applyBorder="1" applyAlignment="1" applyProtection="1">
      <alignment vertical="center"/>
    </xf>
    <xf numFmtId="7" fontId="8" fillId="0" borderId="1" xfId="1" applyNumberFormat="1" applyFont="1" applyFill="1" applyBorder="1" applyAlignment="1" applyProtection="1">
      <alignment vertical="center"/>
    </xf>
    <xf numFmtId="7" fontId="10" fillId="2" borderId="1" xfId="1" applyNumberFormat="1" applyFont="1" applyFill="1" applyBorder="1" applyAlignment="1" applyProtection="1">
      <alignment vertical="center"/>
    </xf>
    <xf numFmtId="7" fontId="12" fillId="2" borderId="1" xfId="1" applyNumberFormat="1" applyFont="1" applyFill="1" applyBorder="1" applyAlignment="1" applyProtection="1">
      <alignment vertical="center"/>
    </xf>
    <xf numFmtId="164" fontId="11" fillId="6" borderId="0" xfId="1" applyNumberFormat="1" applyFont="1" applyFill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vertical="center"/>
      <protection locked="0"/>
    </xf>
    <xf numFmtId="9" fontId="2" fillId="4" borderId="0" xfId="0" applyNumberFormat="1" applyFont="1" applyFill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right"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6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B9"/>
      <color rgb="FF3582A5"/>
      <color rgb="FF92C5DC"/>
      <color rgb="FF34411B"/>
      <color rgb="FFFF2525"/>
      <color rgb="FF2832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39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3" style="19" customWidth="1"/>
    <col min="2" max="2" width="44" style="19" customWidth="1"/>
    <col min="3" max="3" width="16" style="19" customWidth="1"/>
    <col min="4" max="4" width="2.85546875" style="19" customWidth="1"/>
    <col min="5" max="5" width="32.5703125" style="19" customWidth="1"/>
    <col min="6" max="6" width="6.7109375" style="19" customWidth="1"/>
    <col min="7" max="7" width="3" style="19" customWidth="1"/>
    <col min="8" max="8" width="2.5703125" style="19" customWidth="1"/>
    <col min="9" max="9" width="9.140625" style="19"/>
    <col min="10" max="10" width="12" style="1" bestFit="1" customWidth="1"/>
    <col min="11" max="16384" width="9.140625" style="1"/>
  </cols>
  <sheetData>
    <row r="1" spans="1:10" ht="14.25" customHeight="1" x14ac:dyDescent="0.25">
      <c r="A1" s="18"/>
      <c r="B1" s="18"/>
      <c r="C1" s="18"/>
      <c r="D1" s="18"/>
      <c r="E1" s="18"/>
      <c r="F1" s="18"/>
      <c r="G1" s="18"/>
      <c r="H1" s="18"/>
    </row>
    <row r="2" spans="1:10" ht="30" customHeight="1" x14ac:dyDescent="0.25">
      <c r="A2" s="18"/>
      <c r="B2" s="42" t="s">
        <v>28</v>
      </c>
      <c r="C2" s="42"/>
      <c r="D2" s="42"/>
      <c r="E2" s="42"/>
      <c r="F2" s="42"/>
      <c r="G2" s="42"/>
      <c r="H2" s="18"/>
    </row>
    <row r="3" spans="1:10" ht="11.25" customHeight="1" x14ac:dyDescent="0.25">
      <c r="A3" s="18"/>
      <c r="B3" s="18"/>
      <c r="C3" s="18"/>
      <c r="D3" s="18"/>
      <c r="E3" s="18"/>
      <c r="F3" s="18"/>
      <c r="G3" s="18"/>
      <c r="H3" s="18"/>
    </row>
    <row r="4" spans="1:10" ht="21.95" customHeight="1" x14ac:dyDescent="0.25">
      <c r="A4" s="18"/>
      <c r="B4" s="41" t="s">
        <v>2</v>
      </c>
      <c r="C4" s="41"/>
      <c r="D4" s="18"/>
      <c r="E4" s="18"/>
      <c r="F4" s="18"/>
      <c r="G4" s="18"/>
      <c r="H4" s="18"/>
    </row>
    <row r="5" spans="1:10" x14ac:dyDescent="0.25">
      <c r="A5" s="18"/>
      <c r="B5" s="20" t="s">
        <v>4</v>
      </c>
      <c r="C5" s="4">
        <v>0</v>
      </c>
      <c r="D5" s="18"/>
      <c r="E5" s="18"/>
      <c r="F5" s="18"/>
      <c r="G5" s="18"/>
      <c r="H5" s="18"/>
    </row>
    <row r="6" spans="1:10" x14ac:dyDescent="0.25">
      <c r="A6" s="18"/>
      <c r="B6" s="20" t="s">
        <v>19</v>
      </c>
      <c r="C6" s="4">
        <v>0</v>
      </c>
      <c r="D6" s="18"/>
      <c r="E6" s="18"/>
      <c r="F6" s="18"/>
      <c r="G6" s="18"/>
      <c r="H6" s="18"/>
    </row>
    <row r="7" spans="1:10" x14ac:dyDescent="0.25">
      <c r="A7" s="18"/>
      <c r="B7" s="20" t="s">
        <v>5</v>
      </c>
      <c r="C7" s="7">
        <f>IF(C5="","",IF(C5&lt;=1212,PRODUCT(((C5*7.5)/100)),IF(C5&lt;=2427.35,PRODUCT(((C5*9)/100)-18.18),IF(C5&lt;=3641.03,PRODUCT(((C5*12)/100)-91),IF(C5&lt;=7087.22,PRODUCT(((C5*14)/100)-163.82),IF(C5&gt;7087.22,828.38))))))</f>
        <v>0</v>
      </c>
      <c r="D7" s="18"/>
      <c r="E7" s="21" t="s">
        <v>27</v>
      </c>
      <c r="F7" s="21"/>
      <c r="G7" s="21"/>
      <c r="H7" s="18"/>
    </row>
    <row r="8" spans="1:10" x14ac:dyDescent="0.25">
      <c r="A8" s="18"/>
      <c r="B8" s="20" t="s">
        <v>13</v>
      </c>
      <c r="C8" s="8">
        <f>C5*F8</f>
        <v>0</v>
      </c>
      <c r="D8" s="18"/>
      <c r="E8" s="21" t="s">
        <v>17</v>
      </c>
      <c r="F8" s="5">
        <v>0.01</v>
      </c>
      <c r="G8" s="21"/>
      <c r="H8" s="21"/>
      <c r="I8" s="22"/>
    </row>
    <row r="9" spans="1:10" x14ac:dyDescent="0.25">
      <c r="A9" s="18"/>
      <c r="B9" s="23" t="s">
        <v>6</v>
      </c>
      <c r="C9" s="9">
        <f>IF(C5=0,0,(189.59*F9))</f>
        <v>0</v>
      </c>
      <c r="D9" s="18"/>
      <c r="E9" s="21" t="s">
        <v>14</v>
      </c>
      <c r="F9" s="6">
        <v>0</v>
      </c>
      <c r="G9" s="21"/>
      <c r="H9" s="21"/>
      <c r="I9" s="22"/>
    </row>
    <row r="10" spans="1:10" x14ac:dyDescent="0.25">
      <c r="A10" s="18"/>
      <c r="B10" s="24" t="s">
        <v>7</v>
      </c>
      <c r="C10" s="10">
        <f>IF(C5=0,0,(C5-(C6+C7+C8+C9)))</f>
        <v>0</v>
      </c>
      <c r="D10" s="18"/>
      <c r="E10" s="21"/>
      <c r="F10" s="21"/>
      <c r="G10" s="21"/>
      <c r="H10" s="21"/>
      <c r="I10" s="22"/>
    </row>
    <row r="11" spans="1:10" x14ac:dyDescent="0.25">
      <c r="A11" s="18"/>
      <c r="B11" s="25" t="s">
        <v>8</v>
      </c>
      <c r="C11" s="11" t="str">
        <f>IF(C10="","",IF(C10&lt;=1903.98,"R$ 0,00",IF(C10&lt;=2826.65,PRODUCT(((C10*7.5)/100)-142.8),IF(C10&lt;=3751.05,PRODUCT(((C10*15)/100)-354.8),IF(C10&lt;=4664.68,PRODUCT(((C10*22.5)/100)-636.13),IF(C10&gt;=4664.68,PRODUCT(((C10*27.5)/100)-869.36)))))))</f>
        <v>R$ 0,00</v>
      </c>
      <c r="D11" s="18"/>
      <c r="E11" s="26"/>
      <c r="F11" s="18"/>
      <c r="G11" s="18"/>
      <c r="H11" s="21"/>
      <c r="I11" s="22"/>
    </row>
    <row r="12" spans="1:10" x14ac:dyDescent="0.25">
      <c r="A12" s="18"/>
      <c r="B12" s="20" t="s">
        <v>9</v>
      </c>
      <c r="C12" s="8">
        <f>C5-(C6+C7+C8+C11)</f>
        <v>0</v>
      </c>
      <c r="D12" s="18"/>
      <c r="E12" s="18"/>
      <c r="F12" s="18"/>
      <c r="G12" s="18"/>
      <c r="H12" s="18"/>
    </row>
    <row r="13" spans="1:10" x14ac:dyDescent="0.25">
      <c r="A13" s="18"/>
      <c r="B13" s="27" t="s">
        <v>20</v>
      </c>
      <c r="C13" s="12">
        <f>IF(C5=0,0,((C12/C5)*100))</f>
        <v>0</v>
      </c>
      <c r="D13" s="28" t="s">
        <v>1</v>
      </c>
      <c r="E13" s="18"/>
      <c r="F13" s="18"/>
      <c r="G13" s="18"/>
      <c r="H13" s="18"/>
    </row>
    <row r="14" spans="1:10" ht="9.75" customHeight="1" x14ac:dyDescent="0.25">
      <c r="A14" s="18"/>
      <c r="B14" s="18"/>
      <c r="C14" s="18"/>
      <c r="D14" s="18"/>
      <c r="E14" s="18"/>
      <c r="F14" s="18"/>
      <c r="G14" s="18"/>
      <c r="H14" s="18"/>
    </row>
    <row r="15" spans="1:10" ht="21.95" customHeight="1" x14ac:dyDescent="0.25">
      <c r="A15" s="18"/>
      <c r="B15" s="41" t="s">
        <v>3</v>
      </c>
      <c r="C15" s="41"/>
      <c r="D15" s="18"/>
      <c r="E15" s="18"/>
      <c r="F15" s="18"/>
      <c r="G15" s="18"/>
      <c r="H15" s="18"/>
    </row>
    <row r="16" spans="1:10" x14ac:dyDescent="0.25">
      <c r="A16" s="18"/>
      <c r="B16" s="20" t="s">
        <v>4</v>
      </c>
      <c r="C16" s="13">
        <f>C5</f>
        <v>0</v>
      </c>
      <c r="D16" s="18"/>
      <c r="E16" s="18"/>
      <c r="F16" s="18"/>
      <c r="G16" s="18"/>
      <c r="H16" s="18"/>
      <c r="J16" s="2"/>
    </row>
    <row r="17" spans="1:10" x14ac:dyDescent="0.25">
      <c r="A17" s="18"/>
      <c r="B17" s="20" t="s">
        <v>19</v>
      </c>
      <c r="C17" s="14">
        <f>C6</f>
        <v>0</v>
      </c>
      <c r="D17" s="18"/>
      <c r="E17" s="18"/>
      <c r="F17" s="18"/>
      <c r="G17" s="18"/>
      <c r="H17" s="18"/>
      <c r="J17" s="2"/>
    </row>
    <row r="18" spans="1:10" x14ac:dyDescent="0.25">
      <c r="A18" s="18"/>
      <c r="B18" s="20" t="s">
        <v>5</v>
      </c>
      <c r="C18" s="14">
        <f>C7</f>
        <v>0</v>
      </c>
      <c r="D18" s="18"/>
      <c r="E18" s="21"/>
      <c r="F18" s="21"/>
      <c r="G18" s="18"/>
      <c r="H18" s="18"/>
      <c r="J18" s="3"/>
    </row>
    <row r="19" spans="1:10" x14ac:dyDescent="0.25">
      <c r="A19" s="18"/>
      <c r="B19" s="20" t="s">
        <v>13</v>
      </c>
      <c r="C19" s="8">
        <f>C16*F19</f>
        <v>0</v>
      </c>
      <c r="D19" s="18"/>
      <c r="E19" s="21" t="s">
        <v>15</v>
      </c>
      <c r="F19" s="5">
        <v>0.3</v>
      </c>
      <c r="G19" s="18"/>
      <c r="H19" s="18"/>
    </row>
    <row r="20" spans="1:10" x14ac:dyDescent="0.25">
      <c r="A20" s="18"/>
      <c r="B20" s="23" t="s">
        <v>6</v>
      </c>
      <c r="C20" s="9">
        <f>C9</f>
        <v>0</v>
      </c>
      <c r="D20" s="18"/>
      <c r="E20" s="29" t="s">
        <v>16</v>
      </c>
      <c r="F20" s="21"/>
      <c r="G20" s="30"/>
      <c r="H20" s="18"/>
    </row>
    <row r="21" spans="1:10" x14ac:dyDescent="0.25">
      <c r="A21" s="18"/>
      <c r="B21" s="24" t="s">
        <v>7</v>
      </c>
      <c r="C21" s="10">
        <f>C16-(C17+C18+C19+C20)</f>
        <v>0</v>
      </c>
      <c r="D21" s="18"/>
      <c r="E21" s="21"/>
      <c r="F21" s="21"/>
      <c r="G21" s="18"/>
      <c r="H21" s="18"/>
    </row>
    <row r="22" spans="1:10" x14ac:dyDescent="0.25">
      <c r="A22" s="18"/>
      <c r="B22" s="25" t="s">
        <v>8</v>
      </c>
      <c r="C22" s="11" t="str">
        <f>IF(C21="","",IF(C21&lt;=1903.98,"R$ 0,00",IF(C21&lt;=2826.65,PRODUCT(((C21*7.5)/100)-142.8),IF(C21&lt;=3751.05,PRODUCT(((C21*15)/100)-354.8),IF(C21&lt;=4664.68,PRODUCT(((C21*22.5)/100)-636.13),IF(C21&gt;=4664.68,PRODUCT(((C21*27.5)/100)-869.36)))))))</f>
        <v>R$ 0,00</v>
      </c>
      <c r="D22" s="18"/>
      <c r="E22" s="26"/>
      <c r="F22" s="18"/>
      <c r="G22" s="18"/>
      <c r="H22" s="18"/>
    </row>
    <row r="23" spans="1:10" x14ac:dyDescent="0.25">
      <c r="A23" s="18"/>
      <c r="B23" s="20" t="s">
        <v>9</v>
      </c>
      <c r="C23" s="8">
        <f>C16-(C17+C18+C19+C22)</f>
        <v>0</v>
      </c>
      <c r="D23" s="18"/>
      <c r="E23" s="18"/>
      <c r="F23" s="18"/>
      <c r="G23" s="18"/>
      <c r="H23" s="18"/>
    </row>
    <row r="24" spans="1:10" x14ac:dyDescent="0.25">
      <c r="A24" s="18"/>
      <c r="B24" s="27" t="s">
        <v>20</v>
      </c>
      <c r="C24" s="12">
        <f>IF(C5=0,0,((C23/C16)*100))</f>
        <v>0</v>
      </c>
      <c r="D24" s="28" t="s">
        <v>1</v>
      </c>
      <c r="E24" s="18"/>
      <c r="F24" s="18"/>
      <c r="G24" s="18"/>
      <c r="H24" s="18"/>
    </row>
    <row r="25" spans="1:10" ht="9.75" customHeight="1" x14ac:dyDescent="0.25">
      <c r="A25" s="18"/>
      <c r="B25" s="18"/>
      <c r="C25" s="18"/>
      <c r="D25" s="18"/>
      <c r="E25" s="18"/>
      <c r="F25" s="18"/>
      <c r="G25" s="18"/>
      <c r="H25" s="18"/>
    </row>
    <row r="26" spans="1:10" ht="21.95" customHeight="1" x14ac:dyDescent="0.25">
      <c r="A26" s="18"/>
      <c r="B26" s="40" t="s">
        <v>0</v>
      </c>
      <c r="C26" s="40"/>
      <c r="D26" s="18"/>
      <c r="E26" s="18"/>
      <c r="F26" s="18"/>
      <c r="G26" s="18"/>
      <c r="H26" s="18"/>
    </row>
    <row r="27" spans="1:10" ht="6" customHeight="1" x14ac:dyDescent="0.25">
      <c r="A27" s="18"/>
      <c r="B27" s="18"/>
      <c r="C27" s="18"/>
      <c r="D27" s="18"/>
      <c r="E27" s="18"/>
      <c r="F27" s="18"/>
      <c r="G27" s="18"/>
      <c r="H27" s="18"/>
    </row>
    <row r="28" spans="1:10" x14ac:dyDescent="0.25">
      <c r="A28" s="18"/>
      <c r="B28" s="20" t="s">
        <v>10</v>
      </c>
      <c r="C28" s="8">
        <f>C19-C8</f>
        <v>0</v>
      </c>
      <c r="D28" s="18"/>
      <c r="E28" s="18"/>
      <c r="F28" s="18"/>
      <c r="G28" s="18"/>
      <c r="H28" s="18"/>
    </row>
    <row r="29" spans="1:10" x14ac:dyDescent="0.25">
      <c r="A29" s="18"/>
      <c r="B29" s="20" t="s">
        <v>11</v>
      </c>
      <c r="C29" s="8">
        <f>C11-C22</f>
        <v>0</v>
      </c>
      <c r="D29" s="18"/>
      <c r="E29" s="18"/>
      <c r="F29" s="18"/>
      <c r="G29" s="18"/>
      <c r="H29" s="18"/>
    </row>
    <row r="30" spans="1:10" x14ac:dyDescent="0.25">
      <c r="A30" s="18"/>
      <c r="B30" s="31" t="s">
        <v>12</v>
      </c>
      <c r="C30" s="15">
        <f>C12-C23</f>
        <v>0</v>
      </c>
      <c r="D30" s="32" t="s">
        <v>22</v>
      </c>
      <c r="E30" s="33"/>
      <c r="F30" s="18"/>
      <c r="G30" s="18"/>
      <c r="H30" s="18"/>
    </row>
    <row r="31" spans="1:10" ht="6" customHeight="1" x14ac:dyDescent="0.25">
      <c r="A31" s="18"/>
      <c r="B31" s="34"/>
      <c r="C31" s="34"/>
      <c r="D31" s="18"/>
      <c r="E31" s="18"/>
      <c r="F31" s="18"/>
      <c r="G31" s="18"/>
      <c r="H31" s="18"/>
    </row>
    <row r="32" spans="1:10" x14ac:dyDescent="0.25">
      <c r="A32" s="18"/>
      <c r="B32" s="20" t="s">
        <v>23</v>
      </c>
      <c r="C32" s="8">
        <f>C28</f>
        <v>0</v>
      </c>
      <c r="D32" s="18"/>
      <c r="E32" s="18"/>
      <c r="F32" s="18"/>
      <c r="G32" s="18"/>
      <c r="H32" s="18"/>
    </row>
    <row r="33" spans="1:9" x14ac:dyDescent="0.25">
      <c r="A33" s="18"/>
      <c r="B33" s="20" t="s">
        <v>24</v>
      </c>
      <c r="C33" s="8">
        <f>C32*10%</f>
        <v>0</v>
      </c>
      <c r="D33" s="18"/>
      <c r="E33" s="18"/>
      <c r="F33" s="18"/>
      <c r="G33" s="18"/>
      <c r="H33" s="18"/>
    </row>
    <row r="34" spans="1:9" x14ac:dyDescent="0.25">
      <c r="A34" s="18"/>
      <c r="B34" s="35" t="s">
        <v>25</v>
      </c>
      <c r="C34" s="16">
        <f>SUM(C32:C33)</f>
        <v>0</v>
      </c>
      <c r="D34" s="32" t="s">
        <v>21</v>
      </c>
      <c r="E34" s="18"/>
      <c r="F34" s="18"/>
      <c r="G34" s="18"/>
      <c r="H34" s="18"/>
    </row>
    <row r="35" spans="1:9" ht="6" customHeight="1" x14ac:dyDescent="0.25">
      <c r="A35" s="18"/>
      <c r="B35" s="18"/>
      <c r="C35" s="18"/>
      <c r="D35" s="18"/>
      <c r="E35" s="18"/>
      <c r="F35" s="18"/>
      <c r="G35" s="18"/>
      <c r="H35" s="18"/>
    </row>
    <row r="36" spans="1:9" ht="18.75" customHeight="1" x14ac:dyDescent="0.25">
      <c r="A36" s="18"/>
      <c r="B36" s="36" t="s">
        <v>26</v>
      </c>
      <c r="C36" s="17">
        <f>IF(C30=0,0,(((C34/C30)-1)*100))</f>
        <v>0</v>
      </c>
      <c r="D36" s="37" t="s">
        <v>1</v>
      </c>
      <c r="E36" s="18"/>
      <c r="F36" s="18"/>
      <c r="G36" s="18"/>
      <c r="H36" s="18"/>
    </row>
    <row r="37" spans="1:9" ht="11.25" customHeight="1" x14ac:dyDescent="0.25">
      <c r="A37" s="18"/>
      <c r="B37" s="18"/>
      <c r="C37" s="18"/>
      <c r="D37" s="18"/>
      <c r="E37" s="18"/>
      <c r="F37" s="18"/>
      <c r="G37" s="18"/>
      <c r="H37" s="18"/>
      <c r="I37" s="38"/>
    </row>
    <row r="38" spans="1:9" x14ac:dyDescent="0.25">
      <c r="A38" s="18"/>
      <c r="B38" s="39" t="s">
        <v>18</v>
      </c>
      <c r="C38" s="18"/>
      <c r="D38" s="18"/>
      <c r="E38" s="18"/>
      <c r="F38" s="18"/>
      <c r="G38" s="18"/>
      <c r="H38" s="18"/>
      <c r="I38" s="38"/>
    </row>
    <row r="39" spans="1:9" x14ac:dyDescent="0.25">
      <c r="A39" s="18"/>
      <c r="B39" s="18"/>
      <c r="C39" s="18"/>
      <c r="D39" s="18"/>
      <c r="E39" s="18"/>
      <c r="F39" s="18"/>
      <c r="G39" s="18"/>
      <c r="H39" s="18"/>
      <c r="I39" s="38"/>
    </row>
  </sheetData>
  <sheetProtection algorithmName="SHA-512" hashValue="a27/I4+pUCvdvpGPKJlglq4p4e4OyHqEvLpg1HCouTKCXuaOQzODr9UtDqJY3Qkghif9e6dNFDdVlJ9K6wZjmQ==" saltValue="UsmwalKguCdz7TqTVt+GNw==" spinCount="100000" sheet="1" objects="1" scenarios="1"/>
  <mergeCells count="4">
    <mergeCell ref="B26:C26"/>
    <mergeCell ref="B4:C4"/>
    <mergeCell ref="B15:C15"/>
    <mergeCell ref="B2:G2"/>
  </mergeCells>
  <pageMargins left="0.70866141732283472" right="0.51181102362204722" top="0.78740157480314965" bottom="0.78740157480314965" header="0.31496062992125984" footer="0.31496062992125984"/>
  <pageSetup paperSize="9" scale="84" orientation="portrait" r:id="rId1"/>
  <ignoredErrors>
    <ignoredError sqref="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SIMULAÇÃO IRRF 13º</vt:lpstr>
      <vt:lpstr>'SIMULAÇÃO IRRF 13º'!Area_de_impressao</vt:lpstr>
    </vt:vector>
  </TitlesOfParts>
  <Company>WEG Indústrias Elétricas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Maikon Jose Vieira</dc:creator>
  <cp:lastModifiedBy>Maikon Jose Vieira</cp:lastModifiedBy>
  <cp:lastPrinted>2021-10-28T20:55:19Z</cp:lastPrinted>
  <dcterms:created xsi:type="dcterms:W3CDTF">2014-05-07T13:30:16Z</dcterms:created>
  <dcterms:modified xsi:type="dcterms:W3CDTF">2022-11-01T11:08:19Z</dcterms:modified>
</cp:coreProperties>
</file>